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PRAWY\TI.2022\7013_REALIZACJA INWESTYCJI\16_BUDOWA SIECI WOD-KAN_COVID 3\1_SWZ\"/>
    </mc:Choice>
  </mc:AlternateContent>
  <bookViews>
    <workbookView xWindow="0" yWindow="0" windowWidth="28800" windowHeight="12135"/>
  </bookViews>
  <sheets>
    <sheet name="Kosztorys ofertowy" sheetId="1" r:id="rId1"/>
  </sheets>
  <definedNames>
    <definedName name="_xlnm.Print_Titles" localSheetId="0">'Kosztorys ofertowy'!$1:$6</definedName>
  </definedNames>
  <calcPr calcId="152511"/>
</workbook>
</file>

<file path=xl/calcChain.xml><?xml version="1.0" encoding="utf-8"?>
<calcChain xmlns="http://schemas.openxmlformats.org/spreadsheetml/2006/main">
  <c r="H78" i="1" l="1"/>
  <c r="H77" i="1"/>
  <c r="H69" i="1" l="1"/>
  <c r="H70" i="1"/>
  <c r="H71" i="1"/>
  <c r="H72" i="1"/>
  <c r="H73" i="1"/>
  <c r="H74" i="1"/>
  <c r="H75" i="1"/>
  <c r="H76" i="1"/>
  <c r="H65" i="1"/>
  <c r="H66" i="1"/>
  <c r="H67" i="1"/>
  <c r="H68" i="1"/>
  <c r="H64" i="1"/>
  <c r="H59" i="1"/>
  <c r="H60" i="1"/>
  <c r="H54" i="1"/>
  <c r="H55" i="1"/>
  <c r="H56" i="1"/>
  <c r="H57" i="1"/>
  <c r="H58" i="1"/>
  <c r="H51" i="1"/>
  <c r="H52" i="1"/>
  <c r="H53" i="1"/>
  <c r="H50" i="1"/>
  <c r="H44" i="1"/>
  <c r="H45" i="1"/>
  <c r="H40" i="1"/>
  <c r="H41" i="1"/>
  <c r="H42" i="1"/>
  <c r="H43" i="1"/>
  <c r="H39" i="1"/>
  <c r="H36" i="1"/>
  <c r="H35" i="1"/>
  <c r="H32" i="1"/>
  <c r="H31" i="1"/>
  <c r="H25" i="1"/>
  <c r="H26" i="1"/>
  <c r="H27" i="1"/>
  <c r="H28" i="1"/>
  <c r="H24" i="1"/>
  <c r="H18" i="1"/>
  <c r="H19" i="1"/>
  <c r="H14" i="1"/>
  <c r="H15" i="1"/>
  <c r="H16" i="1"/>
  <c r="H17" i="1"/>
  <c r="H10" i="1"/>
  <c r="H11" i="1"/>
  <c r="H12" i="1"/>
  <c r="H13" i="1"/>
  <c r="H9" i="1"/>
  <c r="H29" i="1" l="1"/>
  <c r="H37" i="1"/>
  <c r="H33" i="1"/>
  <c r="H61" i="1"/>
  <c r="H62" i="1" s="1"/>
  <c r="H46" i="1"/>
  <c r="H47" i="1" s="1"/>
  <c r="H20" i="1"/>
  <c r="H21" i="1" s="1"/>
  <c r="H79" i="1" l="1"/>
  <c r="H80" i="1" s="1"/>
  <c r="H81" i="1" s="1"/>
</calcChain>
</file>

<file path=xl/sharedStrings.xml><?xml version="1.0" encoding="utf-8"?>
<sst xmlns="http://schemas.openxmlformats.org/spreadsheetml/2006/main" count="239" uniqueCount="162">
  <si>
    <t>Nr</t>
  </si>
  <si>
    <t>Podstawa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</si>
  <si>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</si>
  <si>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</si>
  <si>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</si>
  <si>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</si>
  <si>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</si>
  <si>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</si>
  <si>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</si>
  <si>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</si>
  <si>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</si>
  <si>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</si>
  <si>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</si>
  <si>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</si>
  <si>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</si>
  <si>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</si>
  <si>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 Budowa odcinka sieci kanalizacji sanitarnej S1- S3</t>
  </si>
  <si>
    <t>1 Roboty ziemne</t>
  </si>
  <si>
    <t xml:space="preserve">KNNR 1 0307/02  </t>
  </si>
  <si>
    <t>Wykopy liniowe w gruncie suchym kategorii III-IV szerokości 0,8-2,5m, głębokości 1,5m o ścianach pionowych, z ręcznym wydobyciem urobku</t>
  </si>
  <si>
    <t>m3</t>
  </si>
  <si>
    <t xml:space="preserve">KNNR 1 0210/03.1  </t>
  </si>
  <si>
    <t>Wykopy oraz przekopy wykonywane na odkład koparkami podsiębiernymi o pojemności łyżki 0,25-0,60m3 na głębokość do 3m w gruncie kategorii III-IV mech 90%</t>
  </si>
  <si>
    <t xml:space="preserve">KNNR 1 0307/04  </t>
  </si>
  <si>
    <t>Wykopy liniowe w gruncie suchym kategorii III-IV szerokości 0,8-2,5m, głębokości 3,0m o ścianach pionowych, z ręcznym wydobyciem urobku(odkopanie studni S1'proj w miejscu właczenia  odcinka ,miejsc kolizji z gaz,</t>
  </si>
  <si>
    <t xml:space="preserve">KNR 2-01 0605/01  </t>
  </si>
  <si>
    <t>Pompowanie wody z wykopu</t>
  </si>
  <si>
    <t>godz</t>
  </si>
  <si>
    <t xml:space="preserve">KNNR 1 0318/02  </t>
  </si>
  <si>
    <t>Zasypanie wykopów o ścianach pionowych o szerokości 0,8-2,5m i głębokości 1,5m gruntem kategorii III-IV</t>
  </si>
  <si>
    <t xml:space="preserve">KNNR 1 0214/02.1  </t>
  </si>
  <si>
    <t>Zasypanie wykopów fundamentowych podłużnych, punktowych, rowów, wykopów obiektowych gruntem kategorii III-IV o grubości warstwy w stanie luźnym 30cm z zagęszczeniem mechanicznym spycharkami 80 % mechanicznie</t>
  </si>
  <si>
    <t xml:space="preserve">KNR 2-01 0118/01  </t>
  </si>
  <si>
    <t>Mechaniczne odspojenie skał w wykopach i przekopach w gruncie kategorii VI</t>
  </si>
  <si>
    <t xml:space="preserve">KNNR 1 0315/04.1  </t>
  </si>
  <si>
    <t>Umocnienie palami szalunkowymi stalowymi wraz z ich rozbiórką ścian wykopów  o głębokości do 3,0m na sieciach zewnętrznych w gruntach suchych kategorii I-IV</t>
  </si>
  <si>
    <t>m2</t>
  </si>
  <si>
    <t xml:space="preserve">KNR 2-01 0506/02  </t>
  </si>
  <si>
    <t>Plantowanie, obrobienie na czysto skarp wykonywanych ręcznie w gruncie kategorii IV(uformowanie przy S4,S5</t>
  </si>
  <si>
    <t>10</t>
  </si>
  <si>
    <t xml:space="preserve"> Kalkulacja indywidualna </t>
  </si>
  <si>
    <t>Drenaż w wykopach mocno nawodnionych z rur perforowanych PE d=110mm- 22,5m montaż i demontaż</t>
  </si>
  <si>
    <t>m</t>
  </si>
  <si>
    <t>11</t>
  </si>
  <si>
    <t xml:space="preserve">KNNR 1 0111/01  </t>
  </si>
  <si>
    <t>Roboty pomiarowe przy liniowych robotach ziemnych- wytyczenie i inwentaryzacja wraz  z ew. korektą  tras- operat powykonaczy, + szkice polowe z pomiarami długości i rzędnych wyk odcinka oraz wykaz średnic i rodzaj studni oraz średnic</t>
  </si>
  <si>
    <t>km</t>
  </si>
  <si>
    <t>Roboty ziemne</t>
  </si>
  <si>
    <t>Budowa odcinka sieci kanalizacji sanitarnej S1- S3</t>
  </si>
  <si>
    <t xml:space="preserve"> 2.Roboty montażowe i armatura</t>
  </si>
  <si>
    <t xml:space="preserve"> </t>
  </si>
  <si>
    <t>12</t>
  </si>
  <si>
    <t xml:space="preserve">KNR 2-18 0501/02  </t>
  </si>
  <si>
    <t>Podłoża pod kanały z materiałów sypkich o grubości 15cm</t>
  </si>
  <si>
    <t>13</t>
  </si>
  <si>
    <t>Obsyp rurociągów   z materiałów sypkich o grubości 15cm</t>
  </si>
  <si>
    <t>14</t>
  </si>
  <si>
    <t xml:space="preserve">KNNR 4 1308/03  </t>
  </si>
  <si>
    <t>15</t>
  </si>
  <si>
    <t xml:space="preserve">KNNR 4 1610/02.1  </t>
  </si>
  <si>
    <t>Próba wodna szczelności kanałów rurowych/dla odcinka równego odległ.między studzienkami/, z rur o średnicy 200mm - z tworzywa sztucznych</t>
  </si>
  <si>
    <t>próba</t>
  </si>
  <si>
    <t>16</t>
  </si>
  <si>
    <t>Monitoring sieci, kamerowanie odcinkami po 200mm i odbiory przez SPGK Sanok kamerą CTTV o rozdzielczości min. 720x576.</t>
  </si>
  <si>
    <t>3 Roboty montażowe - studzienki kanalizacyjne</t>
  </si>
  <si>
    <t>17</t>
  </si>
  <si>
    <t xml:space="preserve">  </t>
  </si>
  <si>
    <t>Kompletne studzienki kanalizacyjne dn 1000 z polipropylenu PP-b wysokość studzienki do 2,30m PEHD np. TEGRA / S3 /rozdzielcza</t>
  </si>
  <si>
    <t>szt</t>
  </si>
  <si>
    <t>18</t>
  </si>
  <si>
    <t xml:space="preserve">KNNR 4 1417/02  </t>
  </si>
  <si>
    <t>Studzienki kanalizacyjne systemowe o średnicy 400/200mm        z zamknięciem rurą teleskopową z kinetą zbiorczą                          i wysokością 2,4mb -  rozdzielcze 40Trozdzielcze</t>
  </si>
  <si>
    <t>Roboty montażowe - studzienki kanalizacyjne</t>
  </si>
  <si>
    <t>5 Rury ochronne PCW i PE - skrzyżowania z siecią gazową</t>
  </si>
  <si>
    <t>19</t>
  </si>
  <si>
    <t xml:space="preserve">KNR-W 2-18 0108/08  </t>
  </si>
  <si>
    <t>p.a. Rurociągi z rur  PCW o średnicy zewnętrznej 315/18,7mm -1 kolizja na płozach z deklami</t>
  </si>
  <si>
    <t>20</t>
  </si>
  <si>
    <t>Odbiór kolizji przez przedstawiciela RG Sanok</t>
  </si>
  <si>
    <t>Rury ochronne PCW i PE - skrzyżowania z siecią gazową</t>
  </si>
  <si>
    <t>6 Roboty drogowe w pasie ul. Małopolska dla ks i wody S1-S3 i W1- W2</t>
  </si>
  <si>
    <t>21</t>
  </si>
  <si>
    <t xml:space="preserve">KNNR 6 0801/04  </t>
  </si>
  <si>
    <t>Rozbiórka mechaniczna podbudowy z gruntu stabilizowanego grubości 10cm</t>
  </si>
  <si>
    <t>22</t>
  </si>
  <si>
    <t xml:space="preserve">KNNR 6 0802/02  </t>
  </si>
  <si>
    <t>Rozebranie nawierzchni z tłucznia grubości 15cm</t>
  </si>
  <si>
    <t>23</t>
  </si>
  <si>
    <t xml:space="preserve">KNNR 6 0204/03  </t>
  </si>
  <si>
    <t>Nawierzchnie z tłucznia kamiennego, warstwa dolna, grubość warstwy po uwałowaniu 20cm</t>
  </si>
  <si>
    <t>24</t>
  </si>
  <si>
    <t xml:space="preserve">KNNR 6 0101/03  </t>
  </si>
  <si>
    <t>Koryta o głębokości 30cm na całej szerokości jezdni i chodników wykonywane mechanicznie w gruncie kategorii II-VI na odc. KS woda-S1-S3 i W1- W2</t>
  </si>
  <si>
    <t>25</t>
  </si>
  <si>
    <t xml:space="preserve">KNNR 1 0206/02.1  </t>
  </si>
  <si>
    <t>Roboty ziemne wykonywane koparkami podsiębiernymi o pojemności łyżki 0,25m3 w ziemi kategorii I-III nadmiar z wykonanego koryta drogi transportem urobku samochodami samowyładowczymi do 5t na odległość 0,5km(wywóz nadmiaru gruntu z S1- S3) w miejsce na odcinku S3-S5 zasypanie koleiny w pasie drogi</t>
  </si>
  <si>
    <t>26</t>
  </si>
  <si>
    <t xml:space="preserve">KNNR 6 0113/06  </t>
  </si>
  <si>
    <t>Podbudowy z kruszyw łamanych, warstwa górna, grubość warstwy po zagęszczeniu 15cm</t>
  </si>
  <si>
    <t>27</t>
  </si>
  <si>
    <t xml:space="preserve">KNR 2-31 0806/01  </t>
  </si>
  <si>
    <t>p.a Rozebranie ręczne nawierzchni na wjazdach przy S3</t>
  </si>
  <si>
    <t>Roboty drogowe w pasie ul. Małopolska dla ks i wody S1-S3 i W1- W2</t>
  </si>
  <si>
    <t>2.Roboty montażowe i armatura</t>
  </si>
  <si>
    <t>II Budowa odcinka sieci wodociągowej W1- Z1-W2- Z2</t>
  </si>
  <si>
    <t>28</t>
  </si>
  <si>
    <t>29</t>
  </si>
  <si>
    <t>Wykopy oraz przekopy wykonywane na odkład koparkami podsiębiernymi o pojemności łyżki 0,25-0,60m3 na głębokość do 3m w gruncie kategorii III-IV mech 80%</t>
  </si>
  <si>
    <t>30</t>
  </si>
  <si>
    <t>Wykopy liniowe w gruncie suchym kategorii III-IV szerokości 0,8-2,5m, głębokości 3,0m o ścianach pionowych, z ręcznym wydobyciem urobku(odkopanie W1'proj w miejscu właczenia  odcinka ,miejsc kolizji z gaz,</t>
  </si>
  <si>
    <t>31</t>
  </si>
  <si>
    <t>32</t>
  </si>
  <si>
    <t>33</t>
  </si>
  <si>
    <t>Zasypanie wykopów fundamentowych podłużnych, punktowych, rowów, wykopów obiektowych gruntem kategorii III-IV o grubości warstwy w stanie luźnym 30cm z zagęszczeniem mechanicznym spycharkami 90 % mechanicznie</t>
  </si>
  <si>
    <t>34</t>
  </si>
  <si>
    <t>35</t>
  </si>
  <si>
    <t>36</t>
  </si>
  <si>
    <t>Plantowanie, obrobienie na czysto skarp wykonywanych ręcznie w gruncie kategorii IV(uformowanie przy W1 i W2</t>
  </si>
  <si>
    <t>37</t>
  </si>
  <si>
    <t>Drenaż w wykopach mocno nawodnionych z rur perforowanych PE d=110mm- 11m montaż i demontaż</t>
  </si>
  <si>
    <t>38</t>
  </si>
  <si>
    <t>Budowa odcinka sieci wodociągowej W1- Z1-W2- Z2</t>
  </si>
  <si>
    <t>39</t>
  </si>
  <si>
    <t>Obsyp rurociągów   z materiałów sypkich o grubości 15cm ( w miejscu wystąpienia gruntu skalistego lub nierodzimego (rury RC)</t>
  </si>
  <si>
    <t>40</t>
  </si>
  <si>
    <t xml:space="preserve">KNNR 4 1009/03  </t>
  </si>
  <si>
    <t>41</t>
  </si>
  <si>
    <t>Wcinka do istn wodociągu PE d-90mm - opaska 90/90-1szt, kolana PE d-90mm-3szt, wraz z opłatą do SPGK Sanok</t>
  </si>
  <si>
    <t>kpl</t>
  </si>
  <si>
    <t>42</t>
  </si>
  <si>
    <t>Połaczenia zgrzewane rur i kształtek PE d-90mm</t>
  </si>
  <si>
    <t>43</t>
  </si>
  <si>
    <t>Zasuwy  wraz  z niezbędną armaturą- W1 zasuwa z klinem miękkouszczelnionym d-80mm wraz z obudową teleskopową  i skrzynką drogową wraz z płytą montażową , W2 zasuwa d-40mm z klinem miękkouszczelnionym wraz z obudową teleskopowa , skrzynką drogowa( typ cięzki w pasie drogi)wraz z płytą montazowa wraz z odcinkiem rurociągu d-40/2,4mm L-3,00m od W2- w kier. dz..826/5</t>
  </si>
  <si>
    <t>44</t>
  </si>
  <si>
    <t>W2- trojak PE d-90mm wraz z korkiem PE d-90mm zakorkowany na koncu węzła wraz z redukcja 90/40 w kierunku działki 826/5 w celu montazu zasuwy d-40mm</t>
  </si>
  <si>
    <t>45</t>
  </si>
  <si>
    <t xml:space="preserve">KNNR 5 0705/01  </t>
  </si>
  <si>
    <t>p.a Ułożenie tasmy z wkładką metalowa z napisem woda</t>
  </si>
  <si>
    <t>46</t>
  </si>
  <si>
    <t>p.a izolacja rury gazowej w skrzyżowaniu z wodociągiem G1 wraz z odbiorem Z RG Sanok</t>
  </si>
  <si>
    <t>47</t>
  </si>
  <si>
    <t>Tabliczki z opisem na W1 W2 - zasuwa d-80mm i d-40mm na słupku i na ogrodzeniu</t>
  </si>
  <si>
    <t>48</t>
  </si>
  <si>
    <t>Łuki i kolana PE d-90mm k/ W1 wraz ze zgrzewaniem</t>
  </si>
  <si>
    <t>49</t>
  </si>
  <si>
    <t xml:space="preserve">KNR-W 2-18 0704/02  </t>
  </si>
  <si>
    <t>Próba wodna szczelności sieci wodociągowych z rur typu PE, o średnicy nominalnej 110mm (1 próba - 200m)</t>
  </si>
  <si>
    <t>50</t>
  </si>
  <si>
    <t xml:space="preserve">KNR-W 2-18 0707/01  </t>
  </si>
  <si>
    <t>Dezynfekcja rurociągów sieci wodociągowej o średnicy nominalnej do 150mm (odcinek - 200m)</t>
  </si>
  <si>
    <t>odcinek</t>
  </si>
  <si>
    <t>51</t>
  </si>
  <si>
    <t>Jednokkrotne płukanie   sieci wodociągowej o średnicy nominalnej do 150mm (odcinek - 200m)</t>
  </si>
  <si>
    <t>Razem k.b.</t>
  </si>
  <si>
    <t>Ogółem</t>
  </si>
  <si>
    <t>Podatek VAT 23%</t>
  </si>
  <si>
    <t>Rurociągi z rur polietylenowych (PE,PEHD) o średnicy zewnętrznej 90/5,4mm RC wykonane metodą zgrzewania</t>
  </si>
  <si>
    <t>Kanały z rur PCW o średnicy 200x5,9 kanalizacyjne(lite) - odcinek sieci S.1 - S.3</t>
  </si>
  <si>
    <t>KI: Dostawa i montaż tablicy informacyjnej o wymiarach 80x120cm zgodnie z programem RFIL. Rama stalowa wypełnione blachą stalową montaż na podwójnym słupku. Dane opisowe przezkaże Zamawiający. Tablicę należy zamontować przed rozpoczęciem robót.</t>
  </si>
  <si>
    <t>szt.</t>
  </si>
  <si>
    <t>Kosztorys ofertowy</t>
  </si>
  <si>
    <t>Budowa sieci wodociągowej i kanalizacji sanitarnej przy ul. Małopolskiej w Sanoku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</si>
</sst>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0"/>
      <color rgb="FF000000"/>
      <name val="Arial"/>
    </font>
    <font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tabSelected="1" workbookViewId="0">
      <selection activeCell="D7" sqref="D7"/>
    </sheetView>
  </sheetViews>
  <sheetFormatPr defaultColWidth="11.42578125" defaultRowHeight="12.75" customHeight="1" x14ac:dyDescent="0.2"/>
  <cols>
    <col min="1" max="1" width="4.28515625" style="22" customWidth="1"/>
    <col min="2" max="2" width="5" style="22" customWidth="1"/>
    <col min="3" max="3" width="8.5703125" style="22" customWidth="1"/>
    <col min="4" max="4" width="44.7109375" style="22" customWidth="1"/>
    <col min="5" max="5" width="5" style="22" customWidth="1"/>
    <col min="6" max="7" width="9.28515625" style="22" customWidth="1"/>
    <col min="8" max="8" width="11.42578125" style="22" customWidth="1"/>
    <col min="9" max="16384" width="11.42578125" style="22"/>
  </cols>
  <sheetData>
    <row r="2" spans="1:8" ht="12.75" customHeight="1" x14ac:dyDescent="0.2">
      <c r="A2" s="1"/>
      <c r="B2" s="23"/>
      <c r="C2" s="23"/>
      <c r="D2" s="23"/>
      <c r="E2" s="23"/>
      <c r="F2" s="23"/>
      <c r="G2" s="23"/>
      <c r="H2" s="23"/>
    </row>
    <row r="3" spans="1:8" ht="22.5" customHeight="1" x14ac:dyDescent="0.2">
      <c r="A3" s="1"/>
      <c r="B3" s="31" t="s">
        <v>160</v>
      </c>
      <c r="C3" s="32"/>
      <c r="D3" s="32"/>
      <c r="E3" s="32"/>
      <c r="F3" s="32"/>
      <c r="G3" s="32"/>
      <c r="H3" s="33"/>
    </row>
    <row r="4" spans="1:8" ht="30" customHeight="1" x14ac:dyDescent="0.2">
      <c r="A4" s="1"/>
      <c r="B4" s="28" t="s">
        <v>161</v>
      </c>
      <c r="C4" s="29"/>
      <c r="D4" s="29"/>
      <c r="E4" s="29"/>
      <c r="F4" s="29"/>
      <c r="G4" s="29"/>
      <c r="H4" s="30"/>
    </row>
    <row r="5" spans="1:8" ht="22.5" customHeight="1" x14ac:dyDescent="0.2">
      <c r="A5" s="2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</row>
    <row r="6" spans="1:8" ht="12.75" customHeight="1" x14ac:dyDescent="0.2">
      <c r="A6" s="2"/>
      <c r="B6" s="3" t="s">
        <v>7</v>
      </c>
      <c r="C6" s="3" t="s">
        <v>8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2.5" x14ac:dyDescent="0.2">
      <c r="A7" s="2"/>
      <c r="B7" s="4"/>
      <c r="C7" s="4"/>
      <c r="D7" s="5" t="s">
        <v>16</v>
      </c>
      <c r="E7" s="4"/>
      <c r="F7" s="6"/>
      <c r="G7" s="6"/>
      <c r="H7" s="6"/>
    </row>
    <row r="8" spans="1:8" x14ac:dyDescent="0.2">
      <c r="A8" s="2"/>
      <c r="B8" s="7"/>
      <c r="C8" s="7"/>
      <c r="D8" s="8" t="s">
        <v>17</v>
      </c>
      <c r="E8" s="9"/>
      <c r="F8" s="7"/>
      <c r="G8" s="7"/>
      <c r="H8" s="7"/>
    </row>
    <row r="9" spans="1:8" ht="56.25" x14ac:dyDescent="0.2">
      <c r="A9" s="2"/>
      <c r="B9" s="10" t="s">
        <v>7</v>
      </c>
      <c r="C9" s="10" t="s">
        <v>18</v>
      </c>
      <c r="D9" s="11" t="s">
        <v>19</v>
      </c>
      <c r="E9" s="10" t="s">
        <v>20</v>
      </c>
      <c r="F9" s="12">
        <v>11.76</v>
      </c>
      <c r="G9" s="13">
        <v>0</v>
      </c>
      <c r="H9" s="13">
        <f>F9*G9</f>
        <v>0</v>
      </c>
    </row>
    <row r="10" spans="1:8" ht="56.25" x14ac:dyDescent="0.2">
      <c r="A10" s="2"/>
      <c r="B10" s="10" t="s">
        <v>8</v>
      </c>
      <c r="C10" s="10" t="s">
        <v>21</v>
      </c>
      <c r="D10" s="11" t="s">
        <v>22</v>
      </c>
      <c r="E10" s="10" t="s">
        <v>20</v>
      </c>
      <c r="F10" s="12">
        <v>135.24</v>
      </c>
      <c r="G10" s="13">
        <v>0</v>
      </c>
      <c r="H10" s="13">
        <f t="shared" ref="H10:H19" si="0">F10*G10</f>
        <v>0</v>
      </c>
    </row>
    <row r="11" spans="1:8" ht="78.75" x14ac:dyDescent="0.2">
      <c r="A11" s="2"/>
      <c r="B11" s="10" t="s">
        <v>9</v>
      </c>
      <c r="C11" s="10" t="s">
        <v>23</v>
      </c>
      <c r="D11" s="11" t="s">
        <v>24</v>
      </c>
      <c r="E11" s="10" t="s">
        <v>20</v>
      </c>
      <c r="F11" s="12">
        <v>11</v>
      </c>
      <c r="G11" s="13">
        <v>0</v>
      </c>
      <c r="H11" s="13">
        <f t="shared" si="0"/>
        <v>0</v>
      </c>
    </row>
    <row r="12" spans="1:8" ht="22.5" x14ac:dyDescent="0.2">
      <c r="A12" s="2"/>
      <c r="B12" s="10" t="s">
        <v>10</v>
      </c>
      <c r="C12" s="10" t="s">
        <v>25</v>
      </c>
      <c r="D12" s="11" t="s">
        <v>26</v>
      </c>
      <c r="E12" s="10" t="s">
        <v>27</v>
      </c>
      <c r="F12" s="12">
        <v>6</v>
      </c>
      <c r="G12" s="13">
        <v>0</v>
      </c>
      <c r="H12" s="13">
        <f t="shared" si="0"/>
        <v>0</v>
      </c>
    </row>
    <row r="13" spans="1:8" ht="45" x14ac:dyDescent="0.2">
      <c r="A13" s="2"/>
      <c r="B13" s="10" t="s">
        <v>11</v>
      </c>
      <c r="C13" s="10" t="s">
        <v>28</v>
      </c>
      <c r="D13" s="11" t="s">
        <v>29</v>
      </c>
      <c r="E13" s="10" t="s">
        <v>20</v>
      </c>
      <c r="F13" s="12">
        <v>22.76</v>
      </c>
      <c r="G13" s="13">
        <v>0</v>
      </c>
      <c r="H13" s="13">
        <f t="shared" si="0"/>
        <v>0</v>
      </c>
    </row>
    <row r="14" spans="1:8" ht="90" x14ac:dyDescent="0.2">
      <c r="A14" s="2"/>
      <c r="B14" s="10" t="s">
        <v>12</v>
      </c>
      <c r="C14" s="10" t="s">
        <v>30</v>
      </c>
      <c r="D14" s="11" t="s">
        <v>31</v>
      </c>
      <c r="E14" s="10" t="s">
        <v>20</v>
      </c>
      <c r="F14" s="12">
        <v>135.24</v>
      </c>
      <c r="G14" s="13">
        <v>0</v>
      </c>
      <c r="H14" s="13">
        <f>F14*G14</f>
        <v>0</v>
      </c>
    </row>
    <row r="15" spans="1:8" ht="33.75" x14ac:dyDescent="0.2">
      <c r="A15" s="2"/>
      <c r="B15" s="10" t="s">
        <v>13</v>
      </c>
      <c r="C15" s="10" t="s">
        <v>32</v>
      </c>
      <c r="D15" s="11" t="s">
        <v>33</v>
      </c>
      <c r="E15" s="10" t="s">
        <v>20</v>
      </c>
      <c r="F15" s="12">
        <v>3.0870000000000002</v>
      </c>
      <c r="G15" s="13">
        <v>0</v>
      </c>
      <c r="H15" s="13">
        <f t="shared" si="0"/>
        <v>0</v>
      </c>
    </row>
    <row r="16" spans="1:8" ht="56.25" x14ac:dyDescent="0.2">
      <c r="A16" s="2"/>
      <c r="B16" s="10" t="s">
        <v>14</v>
      </c>
      <c r="C16" s="10" t="s">
        <v>34</v>
      </c>
      <c r="D16" s="11" t="s">
        <v>35</v>
      </c>
      <c r="E16" s="10" t="s">
        <v>36</v>
      </c>
      <c r="F16" s="12">
        <v>308</v>
      </c>
      <c r="G16" s="13">
        <v>0</v>
      </c>
      <c r="H16" s="13">
        <f t="shared" si="0"/>
        <v>0</v>
      </c>
    </row>
    <row r="17" spans="1:8" ht="45" x14ac:dyDescent="0.2">
      <c r="A17" s="2"/>
      <c r="B17" s="10" t="s">
        <v>15</v>
      </c>
      <c r="C17" s="10" t="s">
        <v>37</v>
      </c>
      <c r="D17" s="11" t="s">
        <v>38</v>
      </c>
      <c r="E17" s="10" t="s">
        <v>36</v>
      </c>
      <c r="F17" s="12">
        <v>35</v>
      </c>
      <c r="G17" s="13">
        <v>0</v>
      </c>
      <c r="H17" s="13">
        <f t="shared" si="0"/>
        <v>0</v>
      </c>
    </row>
    <row r="18" spans="1:8" ht="45" x14ac:dyDescent="0.2">
      <c r="A18" s="2"/>
      <c r="B18" s="10" t="s">
        <v>39</v>
      </c>
      <c r="C18" s="10" t="s">
        <v>40</v>
      </c>
      <c r="D18" s="11" t="s">
        <v>41</v>
      </c>
      <c r="E18" s="10" t="s">
        <v>42</v>
      </c>
      <c r="F18" s="12">
        <v>11</v>
      </c>
      <c r="G18" s="13">
        <v>0</v>
      </c>
      <c r="H18" s="13">
        <f>F18*G18</f>
        <v>0</v>
      </c>
    </row>
    <row r="19" spans="1:8" ht="90" x14ac:dyDescent="0.2">
      <c r="A19" s="2"/>
      <c r="B19" s="10" t="s">
        <v>43</v>
      </c>
      <c r="C19" s="10" t="s">
        <v>44</v>
      </c>
      <c r="D19" s="11" t="s">
        <v>45</v>
      </c>
      <c r="E19" s="10" t="s">
        <v>46</v>
      </c>
      <c r="F19" s="12">
        <v>0.7</v>
      </c>
      <c r="G19" s="13">
        <v>0</v>
      </c>
      <c r="H19" s="13">
        <f t="shared" si="0"/>
        <v>0</v>
      </c>
    </row>
    <row r="20" spans="1:8" x14ac:dyDescent="0.2">
      <c r="A20" s="2"/>
      <c r="B20" s="14"/>
      <c r="C20" s="14"/>
      <c r="D20" s="14" t="s">
        <v>47</v>
      </c>
      <c r="E20" s="14"/>
      <c r="F20" s="14"/>
      <c r="G20" s="14"/>
      <c r="H20" s="15">
        <f>SUM(H9:H19)</f>
        <v>0</v>
      </c>
    </row>
    <row r="21" spans="1:8" ht="22.5" x14ac:dyDescent="0.2">
      <c r="A21" s="2"/>
      <c r="B21" s="14"/>
      <c r="C21" s="14"/>
      <c r="D21" s="14" t="s">
        <v>48</v>
      </c>
      <c r="E21" s="14"/>
      <c r="F21" s="14"/>
      <c r="G21" s="14"/>
      <c r="H21" s="15">
        <f>H20</f>
        <v>0</v>
      </c>
    </row>
    <row r="22" spans="1:8" ht="22.5" x14ac:dyDescent="0.2">
      <c r="A22" s="2"/>
      <c r="B22" s="6"/>
      <c r="C22" s="6"/>
      <c r="D22" s="5" t="s">
        <v>49</v>
      </c>
      <c r="E22" s="4"/>
      <c r="F22" s="6"/>
      <c r="G22" s="6"/>
      <c r="H22" s="6"/>
    </row>
    <row r="23" spans="1:8" x14ac:dyDescent="0.2">
      <c r="A23" s="2"/>
      <c r="B23" s="7"/>
      <c r="C23" s="7"/>
      <c r="D23" s="8" t="s">
        <v>50</v>
      </c>
      <c r="E23" s="9"/>
      <c r="F23" s="7"/>
      <c r="G23" s="7"/>
      <c r="H23" s="7"/>
    </row>
    <row r="24" spans="1:8" ht="26.25" customHeight="1" x14ac:dyDescent="0.2">
      <c r="A24" s="2"/>
      <c r="B24" s="10" t="s">
        <v>51</v>
      </c>
      <c r="C24" s="10" t="s">
        <v>52</v>
      </c>
      <c r="D24" s="11" t="s">
        <v>53</v>
      </c>
      <c r="E24" s="10" t="s">
        <v>36</v>
      </c>
      <c r="F24" s="12">
        <v>49</v>
      </c>
      <c r="G24" s="13">
        <v>0</v>
      </c>
      <c r="H24" s="13">
        <f t="shared" ref="H24:H28" si="1">F24*G24</f>
        <v>0</v>
      </c>
    </row>
    <row r="25" spans="1:8" ht="24" customHeight="1" x14ac:dyDescent="0.2">
      <c r="A25" s="2"/>
      <c r="B25" s="10" t="s">
        <v>54</v>
      </c>
      <c r="C25" s="10" t="s">
        <v>52</v>
      </c>
      <c r="D25" s="11" t="s">
        <v>55</v>
      </c>
      <c r="E25" s="10" t="s">
        <v>36</v>
      </c>
      <c r="F25" s="12">
        <v>49</v>
      </c>
      <c r="G25" s="13">
        <v>0</v>
      </c>
      <c r="H25" s="13">
        <f t="shared" si="1"/>
        <v>0</v>
      </c>
    </row>
    <row r="26" spans="1:8" ht="37.5" customHeight="1" x14ac:dyDescent="0.2">
      <c r="A26" s="2"/>
      <c r="B26" s="10" t="s">
        <v>56</v>
      </c>
      <c r="C26" s="10" t="s">
        <v>57</v>
      </c>
      <c r="D26" s="11" t="s">
        <v>157</v>
      </c>
      <c r="E26" s="10" t="s">
        <v>42</v>
      </c>
      <c r="F26" s="12">
        <v>70</v>
      </c>
      <c r="G26" s="13">
        <v>0</v>
      </c>
      <c r="H26" s="13">
        <f t="shared" si="1"/>
        <v>0</v>
      </c>
    </row>
    <row r="27" spans="1:8" ht="56.25" x14ac:dyDescent="0.2">
      <c r="A27" s="2"/>
      <c r="B27" s="10" t="s">
        <v>58</v>
      </c>
      <c r="C27" s="10" t="s">
        <v>59</v>
      </c>
      <c r="D27" s="11" t="s">
        <v>60</v>
      </c>
      <c r="E27" s="10" t="s">
        <v>61</v>
      </c>
      <c r="F27" s="12">
        <v>1</v>
      </c>
      <c r="G27" s="13">
        <v>0</v>
      </c>
      <c r="H27" s="13">
        <f t="shared" si="1"/>
        <v>0</v>
      </c>
    </row>
    <row r="28" spans="1:8" ht="45" x14ac:dyDescent="0.2">
      <c r="A28" s="2"/>
      <c r="B28" s="10" t="s">
        <v>62</v>
      </c>
      <c r="C28" s="10" t="s">
        <v>40</v>
      </c>
      <c r="D28" s="11" t="s">
        <v>63</v>
      </c>
      <c r="E28" s="10" t="s">
        <v>42</v>
      </c>
      <c r="F28" s="12">
        <v>70</v>
      </c>
      <c r="G28" s="13">
        <v>0</v>
      </c>
      <c r="H28" s="13">
        <f t="shared" si="1"/>
        <v>0</v>
      </c>
    </row>
    <row r="29" spans="1:8" x14ac:dyDescent="0.2">
      <c r="A29" s="2"/>
      <c r="B29" s="14"/>
      <c r="C29" s="14"/>
      <c r="D29" s="14"/>
      <c r="E29" s="14"/>
      <c r="F29" s="14"/>
      <c r="G29" s="14"/>
      <c r="H29" s="15">
        <f>SUM(H24:H28)</f>
        <v>0</v>
      </c>
    </row>
    <row r="30" spans="1:8" ht="22.5" x14ac:dyDescent="0.2">
      <c r="A30" s="2"/>
      <c r="B30" s="7"/>
      <c r="C30" s="7"/>
      <c r="D30" s="8" t="s">
        <v>64</v>
      </c>
      <c r="E30" s="9"/>
      <c r="F30" s="7"/>
      <c r="G30" s="7"/>
      <c r="H30" s="7"/>
    </row>
    <row r="31" spans="1:8" ht="45" x14ac:dyDescent="0.2">
      <c r="A31" s="2"/>
      <c r="B31" s="10" t="s">
        <v>65</v>
      </c>
      <c r="C31" s="10" t="s">
        <v>66</v>
      </c>
      <c r="D31" s="11" t="s">
        <v>67</v>
      </c>
      <c r="E31" s="10" t="s">
        <v>68</v>
      </c>
      <c r="F31" s="12">
        <v>1</v>
      </c>
      <c r="G31" s="13">
        <v>0</v>
      </c>
      <c r="H31" s="13">
        <f t="shared" ref="H31:H32" si="2">F31*G31</f>
        <v>0</v>
      </c>
    </row>
    <row r="32" spans="1:8" ht="67.5" x14ac:dyDescent="0.2">
      <c r="A32" s="2"/>
      <c r="B32" s="10" t="s">
        <v>69</v>
      </c>
      <c r="C32" s="10" t="s">
        <v>70</v>
      </c>
      <c r="D32" s="11" t="s">
        <v>71</v>
      </c>
      <c r="E32" s="10" t="s">
        <v>68</v>
      </c>
      <c r="F32" s="12">
        <v>1</v>
      </c>
      <c r="G32" s="13">
        <v>0</v>
      </c>
      <c r="H32" s="13">
        <f t="shared" si="2"/>
        <v>0</v>
      </c>
    </row>
    <row r="33" spans="1:8" ht="22.5" x14ac:dyDescent="0.2">
      <c r="A33" s="2"/>
      <c r="B33" s="14"/>
      <c r="C33" s="14"/>
      <c r="D33" s="14" t="s">
        <v>72</v>
      </c>
      <c r="E33" s="14"/>
      <c r="F33" s="14"/>
      <c r="G33" s="14"/>
      <c r="H33" s="15">
        <f>SUM(H31:H32)</f>
        <v>0</v>
      </c>
    </row>
    <row r="34" spans="1:8" ht="22.5" x14ac:dyDescent="0.2">
      <c r="A34" s="2"/>
      <c r="B34" s="7"/>
      <c r="C34" s="7"/>
      <c r="D34" s="8" t="s">
        <v>73</v>
      </c>
      <c r="E34" s="9"/>
      <c r="F34" s="7"/>
      <c r="G34" s="7"/>
      <c r="H34" s="7"/>
    </row>
    <row r="35" spans="1:8" ht="33.75" x14ac:dyDescent="0.2">
      <c r="A35" s="2"/>
      <c r="B35" s="10" t="s">
        <v>74</v>
      </c>
      <c r="C35" s="10" t="s">
        <v>75</v>
      </c>
      <c r="D35" s="11" t="s">
        <v>76</v>
      </c>
      <c r="E35" s="10" t="s">
        <v>42</v>
      </c>
      <c r="F35" s="12">
        <v>5</v>
      </c>
      <c r="G35" s="13">
        <v>0</v>
      </c>
      <c r="H35" s="13">
        <f t="shared" ref="H35:H36" si="3">F35*G35</f>
        <v>0</v>
      </c>
    </row>
    <row r="36" spans="1:8" ht="33.75" x14ac:dyDescent="0.2">
      <c r="A36" s="2"/>
      <c r="B36" s="10" t="s">
        <v>77</v>
      </c>
      <c r="C36" s="10" t="s">
        <v>40</v>
      </c>
      <c r="D36" s="11" t="s">
        <v>78</v>
      </c>
      <c r="E36" s="10" t="s">
        <v>68</v>
      </c>
      <c r="F36" s="12">
        <v>3</v>
      </c>
      <c r="G36" s="13">
        <v>0</v>
      </c>
      <c r="H36" s="13">
        <f t="shared" si="3"/>
        <v>0</v>
      </c>
    </row>
    <row r="37" spans="1:8" ht="22.5" x14ac:dyDescent="0.2">
      <c r="A37" s="2"/>
      <c r="B37" s="14"/>
      <c r="C37" s="14"/>
      <c r="D37" s="14" t="s">
        <v>79</v>
      </c>
      <c r="E37" s="14"/>
      <c r="F37" s="14"/>
      <c r="G37" s="14"/>
      <c r="H37" s="15">
        <f>SUM(H35:H36)</f>
        <v>0</v>
      </c>
    </row>
    <row r="38" spans="1:8" ht="33.75" x14ac:dyDescent="0.2">
      <c r="A38" s="2"/>
      <c r="B38" s="7"/>
      <c r="C38" s="7"/>
      <c r="D38" s="8" t="s">
        <v>80</v>
      </c>
      <c r="E38" s="9"/>
      <c r="F38" s="7"/>
      <c r="G38" s="7"/>
      <c r="H38" s="7"/>
    </row>
    <row r="39" spans="1:8" ht="33.75" x14ac:dyDescent="0.2">
      <c r="A39" s="2"/>
      <c r="B39" s="10" t="s">
        <v>81</v>
      </c>
      <c r="C39" s="10" t="s">
        <v>82</v>
      </c>
      <c r="D39" s="11" t="s">
        <v>83</v>
      </c>
      <c r="E39" s="10" t="s">
        <v>36</v>
      </c>
      <c r="F39" s="12">
        <v>140</v>
      </c>
      <c r="G39" s="13">
        <v>0</v>
      </c>
      <c r="H39" s="13">
        <f t="shared" ref="H39:H45" si="4">F39*G39</f>
        <v>0</v>
      </c>
    </row>
    <row r="40" spans="1:8" ht="22.5" x14ac:dyDescent="0.2">
      <c r="A40" s="2"/>
      <c r="B40" s="10" t="s">
        <v>84</v>
      </c>
      <c r="C40" s="10" t="s">
        <v>85</v>
      </c>
      <c r="D40" s="11" t="s">
        <v>86</v>
      </c>
      <c r="E40" s="10" t="s">
        <v>36</v>
      </c>
      <c r="F40" s="12">
        <v>140</v>
      </c>
      <c r="G40" s="13">
        <v>0</v>
      </c>
      <c r="H40" s="13">
        <f t="shared" si="4"/>
        <v>0</v>
      </c>
    </row>
    <row r="41" spans="1:8" ht="45" x14ac:dyDescent="0.2">
      <c r="A41" s="2"/>
      <c r="B41" s="10" t="s">
        <v>87</v>
      </c>
      <c r="C41" s="10" t="s">
        <v>88</v>
      </c>
      <c r="D41" s="11" t="s">
        <v>89</v>
      </c>
      <c r="E41" s="10" t="s">
        <v>36</v>
      </c>
      <c r="F41" s="12">
        <v>182</v>
      </c>
      <c r="G41" s="13">
        <v>0</v>
      </c>
      <c r="H41" s="13">
        <f t="shared" si="4"/>
        <v>0</v>
      </c>
    </row>
    <row r="42" spans="1:8" ht="56.25" x14ac:dyDescent="0.2">
      <c r="A42" s="2"/>
      <c r="B42" s="10" t="s">
        <v>90</v>
      </c>
      <c r="C42" s="10" t="s">
        <v>91</v>
      </c>
      <c r="D42" s="11" t="s">
        <v>92</v>
      </c>
      <c r="E42" s="10" t="s">
        <v>36</v>
      </c>
      <c r="F42" s="12">
        <v>182</v>
      </c>
      <c r="G42" s="13">
        <v>0</v>
      </c>
      <c r="H42" s="13">
        <f t="shared" si="4"/>
        <v>0</v>
      </c>
    </row>
    <row r="43" spans="1:8" ht="112.5" x14ac:dyDescent="0.2">
      <c r="A43" s="2"/>
      <c r="B43" s="10" t="s">
        <v>93</v>
      </c>
      <c r="C43" s="10" t="s">
        <v>94</v>
      </c>
      <c r="D43" s="11" t="s">
        <v>95</v>
      </c>
      <c r="E43" s="10" t="s">
        <v>20</v>
      </c>
      <c r="F43" s="12">
        <v>54.6</v>
      </c>
      <c r="G43" s="13">
        <v>0</v>
      </c>
      <c r="H43" s="13">
        <f t="shared" si="4"/>
        <v>0</v>
      </c>
    </row>
    <row r="44" spans="1:8" ht="33.75" x14ac:dyDescent="0.2">
      <c r="A44" s="2"/>
      <c r="B44" s="10" t="s">
        <v>96</v>
      </c>
      <c r="C44" s="10" t="s">
        <v>97</v>
      </c>
      <c r="D44" s="11" t="s">
        <v>98</v>
      </c>
      <c r="E44" s="10" t="s">
        <v>36</v>
      </c>
      <c r="F44" s="12">
        <v>140</v>
      </c>
      <c r="G44" s="13">
        <v>0</v>
      </c>
      <c r="H44" s="13">
        <f t="shared" si="4"/>
        <v>0</v>
      </c>
    </row>
    <row r="45" spans="1:8" ht="22.5" x14ac:dyDescent="0.2">
      <c r="A45" s="2"/>
      <c r="B45" s="10" t="s">
        <v>99</v>
      </c>
      <c r="C45" s="10" t="s">
        <v>100</v>
      </c>
      <c r="D45" s="11" t="s">
        <v>101</v>
      </c>
      <c r="E45" s="10" t="s">
        <v>36</v>
      </c>
      <c r="F45" s="12">
        <v>2</v>
      </c>
      <c r="G45" s="13">
        <v>0</v>
      </c>
      <c r="H45" s="13">
        <f t="shared" si="4"/>
        <v>0</v>
      </c>
    </row>
    <row r="46" spans="1:8" ht="33.75" x14ac:dyDescent="0.2">
      <c r="A46" s="2"/>
      <c r="B46" s="14"/>
      <c r="C46" s="14"/>
      <c r="D46" s="14" t="s">
        <v>102</v>
      </c>
      <c r="E46" s="14"/>
      <c r="F46" s="14"/>
      <c r="G46" s="14"/>
      <c r="H46" s="15">
        <f>SUM(H39:H45)</f>
        <v>0</v>
      </c>
    </row>
    <row r="47" spans="1:8" x14ac:dyDescent="0.2">
      <c r="A47" s="2"/>
      <c r="B47" s="14"/>
      <c r="C47" s="14"/>
      <c r="D47" s="14" t="s">
        <v>103</v>
      </c>
      <c r="E47" s="14"/>
      <c r="F47" s="14"/>
      <c r="G47" s="14"/>
      <c r="H47" s="15">
        <f>H46+H37+H33+H29</f>
        <v>0</v>
      </c>
    </row>
    <row r="48" spans="1:8" ht="22.5" x14ac:dyDescent="0.2">
      <c r="A48" s="2"/>
      <c r="B48" s="6"/>
      <c r="C48" s="6"/>
      <c r="D48" s="5" t="s">
        <v>104</v>
      </c>
      <c r="E48" s="4"/>
      <c r="F48" s="6"/>
      <c r="G48" s="6"/>
      <c r="H48" s="6"/>
    </row>
    <row r="49" spans="1:8" x14ac:dyDescent="0.2">
      <c r="A49" s="2"/>
      <c r="B49" s="7"/>
      <c r="C49" s="7"/>
      <c r="D49" s="8" t="s">
        <v>17</v>
      </c>
      <c r="E49" s="9"/>
      <c r="F49" s="7"/>
      <c r="G49" s="7"/>
      <c r="H49" s="7"/>
    </row>
    <row r="50" spans="1:8" ht="56.25" x14ac:dyDescent="0.2">
      <c r="A50" s="2"/>
      <c r="B50" s="10" t="s">
        <v>105</v>
      </c>
      <c r="C50" s="10" t="s">
        <v>18</v>
      </c>
      <c r="D50" s="11" t="s">
        <v>19</v>
      </c>
      <c r="E50" s="10" t="s">
        <v>20</v>
      </c>
      <c r="F50" s="12">
        <v>6.72</v>
      </c>
      <c r="G50" s="13">
        <v>0</v>
      </c>
      <c r="H50" s="13">
        <f t="shared" ref="H50:H60" si="5">F50*G50</f>
        <v>0</v>
      </c>
    </row>
    <row r="51" spans="1:8" ht="56.25" x14ac:dyDescent="0.2">
      <c r="A51" s="2"/>
      <c r="B51" s="10" t="s">
        <v>106</v>
      </c>
      <c r="C51" s="10" t="s">
        <v>21</v>
      </c>
      <c r="D51" s="11" t="s">
        <v>107</v>
      </c>
      <c r="E51" s="10" t="s">
        <v>20</v>
      </c>
      <c r="F51" s="12">
        <v>80.64</v>
      </c>
      <c r="G51" s="13">
        <v>0</v>
      </c>
      <c r="H51" s="13">
        <f t="shared" si="5"/>
        <v>0</v>
      </c>
    </row>
    <row r="52" spans="1:8" ht="78.75" x14ac:dyDescent="0.2">
      <c r="A52" s="2"/>
      <c r="B52" s="10" t="s">
        <v>108</v>
      </c>
      <c r="C52" s="10" t="s">
        <v>23</v>
      </c>
      <c r="D52" s="11" t="s">
        <v>109</v>
      </c>
      <c r="E52" s="10" t="s">
        <v>20</v>
      </c>
      <c r="F52" s="12">
        <v>11</v>
      </c>
      <c r="G52" s="13">
        <v>0</v>
      </c>
      <c r="H52" s="13">
        <f t="shared" si="5"/>
        <v>0</v>
      </c>
    </row>
    <row r="53" spans="1:8" ht="22.5" x14ac:dyDescent="0.2">
      <c r="A53" s="2"/>
      <c r="B53" s="10" t="s">
        <v>110</v>
      </c>
      <c r="C53" s="10" t="s">
        <v>25</v>
      </c>
      <c r="D53" s="11" t="s">
        <v>26</v>
      </c>
      <c r="E53" s="10" t="s">
        <v>27</v>
      </c>
      <c r="F53" s="12">
        <v>5</v>
      </c>
      <c r="G53" s="13">
        <v>0</v>
      </c>
      <c r="H53" s="13">
        <f t="shared" si="5"/>
        <v>0</v>
      </c>
    </row>
    <row r="54" spans="1:8" ht="45" x14ac:dyDescent="0.2">
      <c r="A54" s="2"/>
      <c r="B54" s="10" t="s">
        <v>111</v>
      </c>
      <c r="C54" s="10" t="s">
        <v>28</v>
      </c>
      <c r="D54" s="11" t="s">
        <v>29</v>
      </c>
      <c r="E54" s="10" t="s">
        <v>20</v>
      </c>
      <c r="F54" s="12">
        <v>6.72</v>
      </c>
      <c r="G54" s="13">
        <v>0</v>
      </c>
      <c r="H54" s="13">
        <f t="shared" si="5"/>
        <v>0</v>
      </c>
    </row>
    <row r="55" spans="1:8" ht="90" x14ac:dyDescent="0.2">
      <c r="A55" s="2"/>
      <c r="B55" s="10" t="s">
        <v>112</v>
      </c>
      <c r="C55" s="10" t="s">
        <v>30</v>
      </c>
      <c r="D55" s="11" t="s">
        <v>113</v>
      </c>
      <c r="E55" s="10" t="s">
        <v>20</v>
      </c>
      <c r="F55" s="12">
        <v>80.64</v>
      </c>
      <c r="G55" s="13">
        <v>0</v>
      </c>
      <c r="H55" s="13">
        <f t="shared" si="5"/>
        <v>0</v>
      </c>
    </row>
    <row r="56" spans="1:8" ht="33.75" x14ac:dyDescent="0.2">
      <c r="A56" s="2"/>
      <c r="B56" s="10" t="s">
        <v>114</v>
      </c>
      <c r="C56" s="10" t="s">
        <v>32</v>
      </c>
      <c r="D56" s="11" t="s">
        <v>33</v>
      </c>
      <c r="E56" s="10" t="s">
        <v>20</v>
      </c>
      <c r="F56" s="12">
        <v>1.827</v>
      </c>
      <c r="G56" s="13">
        <v>0</v>
      </c>
      <c r="H56" s="13">
        <f t="shared" si="5"/>
        <v>0</v>
      </c>
    </row>
    <row r="57" spans="1:8" ht="56.25" x14ac:dyDescent="0.2">
      <c r="A57" s="2"/>
      <c r="B57" s="10" t="s">
        <v>115</v>
      </c>
      <c r="C57" s="10" t="s">
        <v>34</v>
      </c>
      <c r="D57" s="11" t="s">
        <v>35</v>
      </c>
      <c r="E57" s="10" t="s">
        <v>36</v>
      </c>
      <c r="F57" s="12">
        <v>224</v>
      </c>
      <c r="G57" s="13">
        <v>0</v>
      </c>
      <c r="H57" s="13">
        <f t="shared" si="5"/>
        <v>0</v>
      </c>
    </row>
    <row r="58" spans="1:8" ht="45" x14ac:dyDescent="0.2">
      <c r="A58" s="2"/>
      <c r="B58" s="10" t="s">
        <v>116</v>
      </c>
      <c r="C58" s="10" t="s">
        <v>37</v>
      </c>
      <c r="D58" s="11" t="s">
        <v>117</v>
      </c>
      <c r="E58" s="10" t="s">
        <v>36</v>
      </c>
      <c r="F58" s="12">
        <v>16</v>
      </c>
      <c r="G58" s="13">
        <v>0</v>
      </c>
      <c r="H58" s="13">
        <f t="shared" si="5"/>
        <v>0</v>
      </c>
    </row>
    <row r="59" spans="1:8" ht="45" x14ac:dyDescent="0.2">
      <c r="A59" s="2"/>
      <c r="B59" s="10" t="s">
        <v>118</v>
      </c>
      <c r="C59" s="10" t="s">
        <v>40</v>
      </c>
      <c r="D59" s="11" t="s">
        <v>119</v>
      </c>
      <c r="E59" s="10" t="s">
        <v>42</v>
      </c>
      <c r="F59" s="12">
        <v>11</v>
      </c>
      <c r="G59" s="13">
        <v>0</v>
      </c>
      <c r="H59" s="13">
        <f t="shared" si="5"/>
        <v>0</v>
      </c>
    </row>
    <row r="60" spans="1:8" ht="90" x14ac:dyDescent="0.2">
      <c r="A60" s="2"/>
      <c r="B60" s="10" t="s">
        <v>120</v>
      </c>
      <c r="C60" s="10" t="s">
        <v>44</v>
      </c>
      <c r="D60" s="11" t="s">
        <v>45</v>
      </c>
      <c r="E60" s="10" t="s">
        <v>46</v>
      </c>
      <c r="F60" s="12">
        <v>7.0000000000000007E-2</v>
      </c>
      <c r="G60" s="13">
        <v>0</v>
      </c>
      <c r="H60" s="13">
        <f t="shared" si="5"/>
        <v>0</v>
      </c>
    </row>
    <row r="61" spans="1:8" x14ac:dyDescent="0.2">
      <c r="A61" s="2"/>
      <c r="B61" s="14"/>
      <c r="C61" s="14"/>
      <c r="D61" s="14" t="s">
        <v>47</v>
      </c>
      <c r="E61" s="14"/>
      <c r="F61" s="14"/>
      <c r="G61" s="14"/>
      <c r="H61" s="15">
        <f>SUM(H50:H60)</f>
        <v>0</v>
      </c>
    </row>
    <row r="62" spans="1:8" ht="22.5" x14ac:dyDescent="0.2">
      <c r="A62" s="2"/>
      <c r="B62" s="14"/>
      <c r="C62" s="14"/>
      <c r="D62" s="14" t="s">
        <v>121</v>
      </c>
      <c r="E62" s="14"/>
      <c r="F62" s="14"/>
      <c r="G62" s="14"/>
      <c r="H62" s="15">
        <f>H61</f>
        <v>0</v>
      </c>
    </row>
    <row r="63" spans="1:8" ht="22.5" x14ac:dyDescent="0.2">
      <c r="A63" s="2"/>
      <c r="B63" s="6"/>
      <c r="C63" s="6"/>
      <c r="D63" s="5" t="s">
        <v>49</v>
      </c>
      <c r="E63" s="4"/>
      <c r="F63" s="6"/>
      <c r="G63" s="6"/>
      <c r="H63" s="6"/>
    </row>
    <row r="64" spans="1:8" ht="56.25" x14ac:dyDescent="0.2">
      <c r="A64" s="2"/>
      <c r="B64" s="10" t="s">
        <v>122</v>
      </c>
      <c r="C64" s="10" t="s">
        <v>52</v>
      </c>
      <c r="D64" s="11" t="s">
        <v>123</v>
      </c>
      <c r="E64" s="10" t="s">
        <v>36</v>
      </c>
      <c r="F64" s="12">
        <v>42</v>
      </c>
      <c r="G64" s="13">
        <v>0</v>
      </c>
      <c r="H64" s="13">
        <f t="shared" ref="H64:H77" si="6">F64*G64</f>
        <v>0</v>
      </c>
    </row>
    <row r="65" spans="1:8" ht="45" x14ac:dyDescent="0.2">
      <c r="A65" s="2"/>
      <c r="B65" s="10" t="s">
        <v>124</v>
      </c>
      <c r="C65" s="10" t="s">
        <v>125</v>
      </c>
      <c r="D65" s="11" t="s">
        <v>156</v>
      </c>
      <c r="E65" s="10" t="s">
        <v>42</v>
      </c>
      <c r="F65" s="12">
        <v>70</v>
      </c>
      <c r="G65" s="13">
        <v>0</v>
      </c>
      <c r="H65" s="13">
        <f t="shared" si="6"/>
        <v>0</v>
      </c>
    </row>
    <row r="66" spans="1:8" ht="45" x14ac:dyDescent="0.2">
      <c r="A66" s="2"/>
      <c r="B66" s="10" t="s">
        <v>126</v>
      </c>
      <c r="C66" s="10" t="s">
        <v>40</v>
      </c>
      <c r="D66" s="11" t="s">
        <v>127</v>
      </c>
      <c r="E66" s="10" t="s">
        <v>128</v>
      </c>
      <c r="F66" s="12">
        <v>1</v>
      </c>
      <c r="G66" s="13">
        <v>0</v>
      </c>
      <c r="H66" s="13">
        <f t="shared" si="6"/>
        <v>0</v>
      </c>
    </row>
    <row r="67" spans="1:8" ht="33.75" x14ac:dyDescent="0.2">
      <c r="A67" s="2"/>
      <c r="B67" s="10" t="s">
        <v>129</v>
      </c>
      <c r="C67" s="10" t="s">
        <v>40</v>
      </c>
      <c r="D67" s="11" t="s">
        <v>130</v>
      </c>
      <c r="E67" s="10" t="s">
        <v>68</v>
      </c>
      <c r="F67" s="12">
        <v>12</v>
      </c>
      <c r="G67" s="13">
        <v>0</v>
      </c>
      <c r="H67" s="13">
        <f t="shared" si="6"/>
        <v>0</v>
      </c>
    </row>
    <row r="68" spans="1:8" ht="146.25" x14ac:dyDescent="0.2">
      <c r="A68" s="2"/>
      <c r="B68" s="10" t="s">
        <v>131</v>
      </c>
      <c r="C68" s="10" t="s">
        <v>40</v>
      </c>
      <c r="D68" s="11" t="s">
        <v>132</v>
      </c>
      <c r="E68" s="10" t="s">
        <v>128</v>
      </c>
      <c r="F68" s="12">
        <v>2</v>
      </c>
      <c r="G68" s="13">
        <v>0</v>
      </c>
      <c r="H68" s="13">
        <f t="shared" si="6"/>
        <v>0</v>
      </c>
    </row>
    <row r="69" spans="1:8" ht="56.25" x14ac:dyDescent="0.2">
      <c r="A69" s="2"/>
      <c r="B69" s="10" t="s">
        <v>133</v>
      </c>
      <c r="C69" s="10" t="s">
        <v>40</v>
      </c>
      <c r="D69" s="11" t="s">
        <v>134</v>
      </c>
      <c r="E69" s="10" t="s">
        <v>128</v>
      </c>
      <c r="F69" s="12">
        <v>1</v>
      </c>
      <c r="G69" s="13">
        <v>0</v>
      </c>
      <c r="H69" s="13">
        <f t="shared" si="6"/>
        <v>0</v>
      </c>
    </row>
    <row r="70" spans="1:8" ht="22.5" x14ac:dyDescent="0.2">
      <c r="A70" s="2"/>
      <c r="B70" s="10" t="s">
        <v>135</v>
      </c>
      <c r="C70" s="10" t="s">
        <v>136</v>
      </c>
      <c r="D70" s="11" t="s">
        <v>137</v>
      </c>
      <c r="E70" s="10" t="s">
        <v>42</v>
      </c>
      <c r="F70" s="12">
        <v>73</v>
      </c>
      <c r="G70" s="13">
        <v>0</v>
      </c>
      <c r="H70" s="13">
        <f t="shared" si="6"/>
        <v>0</v>
      </c>
    </row>
    <row r="71" spans="1:8" ht="33.75" x14ac:dyDescent="0.2">
      <c r="A71" s="2"/>
      <c r="B71" s="10" t="s">
        <v>138</v>
      </c>
      <c r="C71" s="10" t="s">
        <v>136</v>
      </c>
      <c r="D71" s="11" t="s">
        <v>139</v>
      </c>
      <c r="E71" s="10" t="s">
        <v>128</v>
      </c>
      <c r="F71" s="12">
        <v>1</v>
      </c>
      <c r="G71" s="13">
        <v>0</v>
      </c>
      <c r="H71" s="13">
        <f t="shared" si="6"/>
        <v>0</v>
      </c>
    </row>
    <row r="72" spans="1:8" ht="33.75" x14ac:dyDescent="0.2">
      <c r="A72" s="2"/>
      <c r="B72" s="10" t="s">
        <v>140</v>
      </c>
      <c r="C72" s="10" t="s">
        <v>40</v>
      </c>
      <c r="D72" s="11" t="s">
        <v>141</v>
      </c>
      <c r="E72" s="10" t="s">
        <v>128</v>
      </c>
      <c r="F72" s="12">
        <v>2</v>
      </c>
      <c r="G72" s="13">
        <v>0</v>
      </c>
      <c r="H72" s="13">
        <f t="shared" si="6"/>
        <v>0</v>
      </c>
    </row>
    <row r="73" spans="1:8" ht="33.75" x14ac:dyDescent="0.2">
      <c r="A73" s="2"/>
      <c r="B73" s="10" t="s">
        <v>142</v>
      </c>
      <c r="C73" s="10" t="s">
        <v>40</v>
      </c>
      <c r="D73" s="11" t="s">
        <v>143</v>
      </c>
      <c r="E73" s="10" t="s">
        <v>128</v>
      </c>
      <c r="F73" s="12">
        <v>4</v>
      </c>
      <c r="G73" s="13">
        <v>0</v>
      </c>
      <c r="H73" s="13">
        <f t="shared" si="6"/>
        <v>0</v>
      </c>
    </row>
    <row r="74" spans="1:8" ht="45" x14ac:dyDescent="0.2">
      <c r="A74" s="2"/>
      <c r="B74" s="10" t="s">
        <v>144</v>
      </c>
      <c r="C74" s="10" t="s">
        <v>145</v>
      </c>
      <c r="D74" s="11" t="s">
        <v>146</v>
      </c>
      <c r="E74" s="10" t="s">
        <v>61</v>
      </c>
      <c r="F74" s="12">
        <v>1</v>
      </c>
      <c r="G74" s="13">
        <v>0</v>
      </c>
      <c r="H74" s="13">
        <f t="shared" si="6"/>
        <v>0</v>
      </c>
    </row>
    <row r="75" spans="1:8" ht="45" x14ac:dyDescent="0.2">
      <c r="A75" s="2"/>
      <c r="B75" s="10" t="s">
        <v>147</v>
      </c>
      <c r="C75" s="10" t="s">
        <v>148</v>
      </c>
      <c r="D75" s="11" t="s">
        <v>149</v>
      </c>
      <c r="E75" s="10" t="s">
        <v>150</v>
      </c>
      <c r="F75" s="12">
        <v>1</v>
      </c>
      <c r="G75" s="13">
        <v>0</v>
      </c>
      <c r="H75" s="13">
        <f t="shared" si="6"/>
        <v>0</v>
      </c>
    </row>
    <row r="76" spans="1:8" ht="45" x14ac:dyDescent="0.2">
      <c r="A76" s="2"/>
      <c r="B76" s="10" t="s">
        <v>151</v>
      </c>
      <c r="C76" s="10" t="s">
        <v>148</v>
      </c>
      <c r="D76" s="11" t="s">
        <v>152</v>
      </c>
      <c r="E76" s="10" t="s">
        <v>150</v>
      </c>
      <c r="F76" s="12">
        <v>1</v>
      </c>
      <c r="G76" s="13">
        <v>0</v>
      </c>
      <c r="H76" s="13">
        <f t="shared" si="6"/>
        <v>0</v>
      </c>
    </row>
    <row r="77" spans="1:8" ht="56.25" x14ac:dyDescent="0.2">
      <c r="A77" s="2"/>
      <c r="B77" s="10">
        <v>52</v>
      </c>
      <c r="C77" s="10"/>
      <c r="D77" s="11" t="s">
        <v>158</v>
      </c>
      <c r="E77" s="10" t="s">
        <v>159</v>
      </c>
      <c r="F77" s="12">
        <v>1</v>
      </c>
      <c r="G77" s="13">
        <v>0</v>
      </c>
      <c r="H77" s="13">
        <f>F77*G77</f>
        <v>0</v>
      </c>
    </row>
    <row r="78" spans="1:8" ht="13.5" thickBot="1" x14ac:dyDescent="0.25">
      <c r="A78" s="2"/>
      <c r="B78" s="14"/>
      <c r="C78" s="14"/>
      <c r="D78" s="14" t="s">
        <v>103</v>
      </c>
      <c r="E78" s="14"/>
      <c r="F78" s="14"/>
      <c r="G78" s="14"/>
      <c r="H78" s="15">
        <f>SUM(H64:H77)</f>
        <v>0</v>
      </c>
    </row>
    <row r="79" spans="1:8" x14ac:dyDescent="0.2">
      <c r="A79" s="2"/>
      <c r="B79" s="16"/>
      <c r="C79" s="16"/>
      <c r="D79" s="16" t="s">
        <v>153</v>
      </c>
      <c r="E79" s="16"/>
      <c r="F79" s="16"/>
      <c r="G79" s="16"/>
      <c r="H79" s="17">
        <f>H78+H62+H47+H21</f>
        <v>0</v>
      </c>
    </row>
    <row r="80" spans="1:8" x14ac:dyDescent="0.2">
      <c r="A80" s="2"/>
      <c r="B80" s="18"/>
      <c r="C80" s="18"/>
      <c r="D80" s="18" t="s">
        <v>155</v>
      </c>
      <c r="E80" s="18"/>
      <c r="F80" s="18"/>
      <c r="G80" s="18"/>
      <c r="H80" s="19">
        <f>H79*0.23</f>
        <v>0</v>
      </c>
    </row>
    <row r="81" spans="1:9" x14ac:dyDescent="0.2">
      <c r="A81" s="2"/>
      <c r="B81" s="20"/>
      <c r="C81" s="20"/>
      <c r="D81" s="20" t="s">
        <v>154</v>
      </c>
      <c r="E81" s="20"/>
      <c r="F81" s="20"/>
      <c r="G81" s="20"/>
      <c r="H81" s="21">
        <f>H79+H80</f>
        <v>0</v>
      </c>
    </row>
    <row r="84" spans="1:9" ht="12.75" customHeight="1" x14ac:dyDescent="0.2">
      <c r="G84" s="24"/>
      <c r="H84" s="24"/>
      <c r="I84" s="24"/>
    </row>
    <row r="85" spans="1:9" ht="12.75" customHeight="1" x14ac:dyDescent="0.2">
      <c r="G85" s="24"/>
      <c r="H85" s="25"/>
      <c r="I85" s="24"/>
    </row>
    <row r="86" spans="1:9" ht="12.75" customHeight="1" x14ac:dyDescent="0.2">
      <c r="G86" s="24"/>
      <c r="H86" s="26"/>
      <c r="I86" s="24"/>
    </row>
    <row r="87" spans="1:9" ht="12.75" customHeight="1" x14ac:dyDescent="0.2">
      <c r="G87" s="24"/>
      <c r="H87" s="25"/>
      <c r="I87" s="24"/>
    </row>
    <row r="88" spans="1:9" ht="12.75" customHeight="1" x14ac:dyDescent="0.2">
      <c r="G88" s="24"/>
      <c r="H88" s="24"/>
      <c r="I88" s="24"/>
    </row>
    <row r="89" spans="1:9" ht="12.75" customHeight="1" x14ac:dyDescent="0.2">
      <c r="G89" s="24"/>
      <c r="H89" s="24"/>
      <c r="I89" s="24"/>
    </row>
  </sheetData>
  <mergeCells count="3">
    <mergeCell ref="B2:H2"/>
    <mergeCell ref="B3:H3"/>
    <mergeCell ref="B4:H4"/>
  </mergeCells>
  <pageMargins left="0.39370078740157499" right="0.39370078740157499" top="0.39370078740157499" bottom="0.39370078740157499" header="0" footer="0"/>
  <pageSetup paperSize="9" fitToWidth="0" fitToHeight="0" orientation="portrait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Karol Wal</cp:lastModifiedBy>
  <dcterms:created xsi:type="dcterms:W3CDTF">2022-06-09T14:11:47Z</dcterms:created>
  <dcterms:modified xsi:type="dcterms:W3CDTF">2022-07-13T08:43:11Z</dcterms:modified>
</cp:coreProperties>
</file>